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3. KEL - Clarifications\KEL\"/>
    </mc:Choice>
  </mc:AlternateContent>
  <xr:revisionPtr revIDLastSave="0" documentId="13_ncr:1_{409E280E-DBD0-4E10-87B1-16A4ED6E95B9}" xr6:coauthVersionLast="47" xr6:coauthVersionMax="47" xr10:uidLastSave="{00000000-0000-0000-0000-000000000000}"/>
  <bookViews>
    <workbookView xWindow="900" yWindow="-15450" windowWidth="25755" windowHeight="14415" xr2:uid="{00000000-000D-0000-FFFF-FFFF00000000}"/>
  </bookViews>
  <sheets>
    <sheet name="Cover" sheetId="2" r:id="rId1"/>
    <sheet name="Known issues (KEL)" sheetId="1" r:id="rId2"/>
    <sheet name="Other topics" sheetId="4" r:id="rId3"/>
    <sheet name="Param"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J18" i="1"/>
  <c r="K17" i="1"/>
  <c r="J17" i="1"/>
  <c r="K3" i="4"/>
  <c r="J3" i="4"/>
  <c r="K4" i="1"/>
  <c r="K5" i="1"/>
  <c r="K6" i="1"/>
  <c r="K7" i="1"/>
  <c r="K8" i="1"/>
  <c r="K9" i="1"/>
  <c r="K10" i="1"/>
  <c r="K11" i="1"/>
  <c r="K12" i="1"/>
  <c r="K13" i="1"/>
  <c r="K14" i="1"/>
  <c r="K15" i="1"/>
  <c r="K16" i="1"/>
  <c r="K3" i="1"/>
  <c r="J4" i="1"/>
  <c r="J5" i="1"/>
  <c r="J6" i="1"/>
  <c r="J7" i="1"/>
  <c r="J8" i="1"/>
  <c r="J9" i="1"/>
  <c r="J10" i="1"/>
  <c r="J11" i="1"/>
  <c r="J12" i="1"/>
  <c r="J13" i="1"/>
  <c r="J14" i="1"/>
  <c r="J15" i="1"/>
  <c r="J16" i="1"/>
  <c r="J3" i="1"/>
  <c r="B1" i="4" l="1"/>
  <c r="B1" i="1"/>
</calcChain>
</file>

<file path=xl/sharedStrings.xml><?xml version="1.0" encoding="utf-8"?>
<sst xmlns="http://schemas.openxmlformats.org/spreadsheetml/2006/main" count="255" uniqueCount="136">
  <si>
    <t>ID</t>
  </si>
  <si>
    <t>Description</t>
  </si>
  <si>
    <t>Impacted XSD version(s)</t>
  </si>
  <si>
    <t>Impacted CESOP release(s)</t>
  </si>
  <si>
    <t>Workaround(s)</t>
  </si>
  <si>
    <t>Solution description</t>
  </si>
  <si>
    <t>Implementation release</t>
  </si>
  <si>
    <t>Implementation XSD version(s)</t>
  </si>
  <si>
    <t>Comment</t>
  </si>
  <si>
    <r>
      <t xml:space="preserve">The rule PS-BR-0010 (triggering the error code 30010), validates the following:
</t>
    </r>
    <r>
      <rPr>
        <i/>
        <sz val="11"/>
        <color theme="1"/>
        <rFont val="Calibri"/>
        <family val="2"/>
        <scheme val="minor"/>
      </rPr>
      <t>"The business identifier ‘IN’ of the ‘Representative element must be different from the business identifier ‘IN’ of the ‘ReportingPSP’ element.".</t>
    </r>
  </si>
  <si>
    <t>v4.00
v4.01
v4.02</t>
  </si>
  <si>
    <t>Up to CESOP v1.4.x (included)</t>
  </si>
  <si>
    <t>Add one or more characters to the representative, for instance like '-', '_' or '_REP'.</t>
  </si>
  <si>
    <t>This rule will be removed.</t>
  </si>
  <si>
    <t>CESOP v1.5.0</t>
  </si>
  <si>
    <t>N/A</t>
  </si>
  <si>
    <t>This rule will be removed in CESOP v1.5.0 and will thus not be triggered anymore (regardless of the XSD version).</t>
  </si>
  <si>
    <t>v4.00
v4.01
v4.02
v4.03</t>
  </si>
  <si>
    <t>Use the same country code as the leading characters of the identifier, if IBAN type is selected.</t>
  </si>
  <si>
    <t>This rule will be updated to validate the length against the country code within the account identifier instead of the country code attribute.</t>
  </si>
  <si>
    <t>To be defined</t>
  </si>
  <si>
    <t>-</t>
  </si>
  <si>
    <t>Up to CESOP v1.4.4 (included)</t>
  </si>
  <si>
    <t>The transaction identifier causing the issue will be part of the VLD message sent by CESOP.</t>
  </si>
  <si>
    <t>CESOP v1.4.5</t>
  </si>
  <si>
    <t>Only impact on VLD message.</t>
  </si>
  <si>
    <t>The rule will be updated to be triggered only if all dates are outside the reporting period.</t>
  </si>
  <si>
    <t>Cover</t>
  </si>
  <si>
    <t>This Excel sheet contains the known issues in production as well as the other topics related to CESOP.</t>
  </si>
  <si>
    <t>Version</t>
  </si>
  <si>
    <t>Date</t>
  </si>
  <si>
    <t>History</t>
  </si>
  <si>
    <t>This rule will be updated in CESOP v1.5.0 (regardless of the XSD version)</t>
  </si>
  <si>
    <t>Last update:</t>
  </si>
  <si>
    <t>The PSPs submit payment data messages where the same payee is repeated several times, with one or few transactions, without aggregation</t>
  </si>
  <si>
    <t>For the message not to be rejected, consolidation must be performed by the PSPs, before submitting the message to the National Tax Administrations.</t>
  </si>
  <si>
    <t>Release</t>
  </si>
  <si>
    <t>Implementation expected date</t>
  </si>
  <si>
    <t>1.00</t>
  </si>
  <si>
    <t>First version of the Excel.</t>
  </si>
  <si>
    <t>CESOP v1.6.0</t>
  </si>
  <si>
    <t>This rule will be updated in CESOP v1.6.0 (regardless of the XSD version)</t>
  </si>
  <si>
    <t>Up to CESOP v1.5.x (included)</t>
  </si>
  <si>
    <t>Use the PSPIdType "Other" instead of BIC.</t>
  </si>
  <si>
    <t>The rule will be updated to validate the country code of all ISO-3166 codes.</t>
  </si>
  <si>
    <t>The rules CM-BR-0100 (triggering the error code 20100) and RP-BR-0070 (triggering the error code 40070) validate the format of the PSP and the Representative identifier, respectively, when the type is set to "BIC". This rule performs the validation of the country code against the ISO-9362, including only 177 country codes. This implies that BIC reported with a country that is not part of the ISO-9362 will be considered as invalid.</t>
  </si>
  <si>
    <t>Implementation actual date</t>
  </si>
  <si>
    <t>v4.03</t>
  </si>
  <si>
    <t>Last KEL update version</t>
  </si>
  <si>
    <t>The code SLL must thus be used with XSD v4.00, v4.01 and v4.02. Starting from XSD v4.03, the code SLE must be used.</t>
  </si>
  <si>
    <t>As of 1 July 2022, the Currency ISO CODE for 'SIERRA LEONE' is 'SLE'. In the Scheme ISO type file (XSD v4.00, v4.01 and v4.02), the currency mapped for 'SIERRA LEONE' is 'SLL'.</t>
  </si>
  <si>
    <t>The currency code of "Leone: SIERRA LEONE" in the isotypes.xsd will be updated from SLL to SLE.</t>
  </si>
  <si>
    <t>Use the SLL currency.</t>
  </si>
  <si>
    <r>
      <t xml:space="preserve">In case </t>
    </r>
    <r>
      <rPr>
        <u/>
        <sz val="11"/>
        <color theme="1"/>
        <rFont val="Calibri"/>
        <family val="2"/>
        <scheme val="minor"/>
      </rPr>
      <t>a sheet has been updated</t>
    </r>
    <r>
      <rPr>
        <sz val="11"/>
        <color theme="1"/>
        <rFont val="Calibri"/>
        <family val="2"/>
        <scheme val="minor"/>
      </rPr>
      <t xml:space="preserve">:
- This sheet will be mentioned in the history;
- The last column of the row that has been added or updated will provide the last KEL version where an update was made;
- The related changes will be highlighted in </t>
    </r>
    <r>
      <rPr>
        <b/>
        <sz val="11"/>
        <color theme="9"/>
        <rFont val="Calibri"/>
        <family val="2"/>
        <scheme val="minor"/>
      </rPr>
      <t>green</t>
    </r>
    <r>
      <rPr>
        <sz val="11"/>
        <color theme="1"/>
        <rFont val="Calibri"/>
        <family val="2"/>
        <scheme val="minor"/>
      </rPr>
      <t>.</t>
    </r>
  </si>
  <si>
    <t>1.01</t>
  </si>
  <si>
    <t>1.02</t>
  </si>
  <si>
    <t>Status</t>
  </si>
  <si>
    <t>Version Submitted for Review</t>
  </si>
  <si>
    <t>Version Submitted for Acceptance</t>
  </si>
  <si>
    <t>Version Submitted for Information</t>
  </si>
  <si>
    <t>Draft</t>
  </si>
  <si>
    <t>Author</t>
  </si>
  <si>
    <t>SOFT-DEV</t>
  </si>
  <si>
    <t>Public</t>
  </si>
  <si>
    <t>Confidentiality</t>
  </si>
  <si>
    <t>Publicly available (PA)</t>
  </si>
  <si>
    <t>DG TAXUD internal</t>
  </si>
  <si>
    <t>- Addition of new columns;
- Update of Known issues (KEL) and Other topics sheets.</t>
  </si>
  <si>
    <t>DG TAXUD external</t>
  </si>
  <si>
    <t>Currently, in case different transaction dates are reported for a single transaction, CESOP validates if all dates in the payment data file concern the reporting period, via RT-BR-0030 (triggering the error code 45030). If at least one of the provided dates is out of the reporting period, then the file is partially rejected due to this business rule.</t>
  </si>
  <si>
    <t>- Update of the Cover sheet;
- Update of production date of v1.4.5 and related items;
- Update of Known issues (KEL) and Other topics sheets.</t>
  </si>
  <si>
    <t>For Q1 2024, only the transaction dates that are in this quarter shall be reported.</t>
  </si>
  <si>
    <t>This rule will be removed in CESOP v1.6.0 and will thus not be triggered anymore (regardless of the XSD version).</t>
  </si>
  <si>
    <t>When setting the timestamp, a small margin can be added.</t>
  </si>
  <si>
    <t>1.03</t>
  </si>
  <si>
    <r>
      <t>The rule RP-BR-0030 (triggering the error code 40030), validates the following:
"</t>
    </r>
    <r>
      <rPr>
        <i/>
        <sz val="11"/>
        <color theme="1"/>
        <rFont val="Calibri"/>
        <family val="2"/>
        <scheme val="minor"/>
      </rPr>
      <t>If the value of the ‘type’ attribute within the ‘AccountIdentifier’ element is equal to ‘IBAN, the format of the ‘AccountIdentifier’ value must be valid according to the following algorithm:
- Check that the total IBAN length is correct as per the country. If not, the IBAN is invalid. [...]</t>
    </r>
    <r>
      <rPr>
        <sz val="11"/>
        <color theme="1"/>
        <rFont val="Calibri"/>
        <family val="2"/>
        <scheme val="minor"/>
      </rPr>
      <t>".
This check against the length is causing issues because the country code reported in the CountryCode attribute may differ from the country code leading the account identifier, e.g.:
&lt;AccountIdentifier CountryCode=“</t>
    </r>
    <r>
      <rPr>
        <b/>
        <sz val="11"/>
        <color theme="1"/>
        <rFont val="Calibri"/>
        <family val="2"/>
        <scheme val="minor"/>
      </rPr>
      <t>BE</t>
    </r>
    <r>
      <rPr>
        <sz val="11"/>
        <color theme="1"/>
        <rFont val="Calibri"/>
        <family val="2"/>
        <scheme val="minor"/>
      </rPr>
      <t>" type="IBAN"&gt;</t>
    </r>
    <r>
      <rPr>
        <b/>
        <sz val="11"/>
        <color theme="1"/>
        <rFont val="Calibri"/>
        <family val="2"/>
        <scheme val="minor"/>
      </rPr>
      <t>LU</t>
    </r>
    <r>
      <rPr>
        <sz val="11"/>
        <color theme="1"/>
        <rFont val="Calibri"/>
        <family val="2"/>
        <scheme val="minor"/>
      </rPr>
      <t>…&lt;/AccountIdentifier&gt;</t>
    </r>
  </si>
  <si>
    <r>
      <t xml:space="preserve">The rule RT-BR-0050 (triggering the error code 45050), validates the following:
</t>
    </r>
    <r>
      <rPr>
        <i/>
        <sz val="11"/>
        <color theme="1"/>
        <rFont val="Calibri"/>
        <family val="2"/>
        <scheme val="minor"/>
      </rPr>
      <t>"The 'TransactionIdentifier' element is not unique within the system.".</t>
    </r>
    <r>
      <rPr>
        <sz val="11"/>
        <color theme="1"/>
        <rFont val="Calibri"/>
        <family val="2"/>
        <scheme val="minor"/>
      </rPr>
      <t xml:space="preserve">
However, the rejected TransactionIdentifier is not specified in the Validation Result Message received, so PSPs and MSs cannot identify the erroneous transaction.</t>
    </r>
  </si>
  <si>
    <r>
      <t>The rule MH-BR-0020 (triggering the error code 10020), validates the following:
"</t>
    </r>
    <r>
      <rPr>
        <i/>
        <sz val="11"/>
        <color theme="1"/>
        <rFont val="Calibri"/>
        <family val="2"/>
        <scheme val="minor"/>
      </rPr>
      <t xml:space="preserve">The ‘Timestamp’ element in the Payment Data message header cannot refer to a period starting in future. "
</t>
    </r>
    <r>
      <rPr>
        <sz val="11"/>
        <color theme="1"/>
        <rFont val="Calibri"/>
        <family val="2"/>
        <scheme val="minor"/>
      </rPr>
      <t xml:space="preserve">
However, depending on the time-server, this rule may be triggered while the timestamp has been properly set.</t>
    </r>
  </si>
  <si>
    <t>- Update of Known issues (KEL) and Other topics sheets.</t>
  </si>
  <si>
    <t>1.04</t>
  </si>
  <si>
    <t>- Update of Known issues (KEL) sheet: Implementation expected date of CESOP v1.5.0.</t>
  </si>
  <si>
    <t>1.05</t>
  </si>
  <si>
    <t>To allow the reporting of a Nicaraguan IBAN, its length will be set to 28 characters.</t>
  </si>
  <si>
    <t>An IBAN from Nicaragua should be reported with 32 characters length in order to be validated by CESOP VM, although the official length, according to the websites of the IBAN (https://www.iban.com/structure) and Central Bank of Nicaragua (https://www.bcn.gob.ni/sistemas-de-pagos/informacion_iban#), is 28 characters.</t>
  </si>
  <si>
    <t>- Update of Known issues (KEL) sheet: added item 8 and production date of CESOP v1.5.0 confirmed to 18/06/2024.</t>
  </si>
  <si>
    <t>1.06</t>
  </si>
  <si>
    <t>In version v4.03 it is possible to report account identifiers, which are not of type IBAN, OBAN or BIC, as of type "Other". As there is no restriction on the value of the "accountIdentifierOther" attribute, it is possible to report e.g. an IBAN as "Other".</t>
  </si>
  <si>
    <t>A new business rule will be implemented that will exclude the IBAN, OBAN and BIC as allowed values of the "accountIdentifierOther" attribute in case "Other" has been selected as an AccountIdentifier type.</t>
  </si>
  <si>
    <t xml:space="preserve">A new business rule will be implemented that will limit the reporting of several accounts to a maximum of one type of account (IBAN / OBAN / Other) with an optional reference of the BIC. The rule will check if a not-allowed Account Identifier pair or only BIC is reported. BIC will be allowed only in pairs. The allowed Account pairs will be:
- an IBAN and a BIC, or;
- an OBAN and a BIC, or;
- an Other and a BIC. </t>
  </si>
  <si>
    <t>1.07</t>
  </si>
  <si>
    <t>1.08</t>
  </si>
  <si>
    <t>PSPs can report a Nicaraguan IBAN using either the "OBAN" or the "Other" as AccountIdentifierType_Type. If the Other AccountIdentifierType_Type is used, the value of the "accountIdentifierOther" attribute can be either "NI bank account" or "NI IBAN".</t>
  </si>
  <si>
    <t>- Update of Known issues (KEL) sheet to update the expected date of CESOP v1.6.0.</t>
  </si>
  <si>
    <t>1.09</t>
  </si>
  <si>
    <t>1.10</t>
  </si>
  <si>
    <t>CESOP v1.7.0</t>
  </si>
  <si>
    <t>Q2 2025</t>
  </si>
  <si>
    <t>v4.02
v4.03</t>
  </si>
  <si>
    <t>- Update of Known issues (KEL) sheet: Clarification added for item 8 Workaround.</t>
  </si>
  <si>
    <t>- Update of Known issues (KEL) sheet: added items 9 and 10.</t>
  </si>
  <si>
    <t>- Update of Known issues (KEL) sheet to specify the know errors that will be fixed in CESOP v1.7.0;
- Update of the Other topics sheet (item 1).</t>
  </si>
  <si>
    <t>1.11</t>
  </si>
  <si>
    <t>The Currency ISO CODE for the Zimbabwe is 'ZWG' (Zimbabwe Gold). In the Scheme ISO type file (XSD v4.00, v4.01, v4.02 and v4.03), the currency mapped for Zimbabwe is 'ZWL' (Zimbabwe Dollar).</t>
  </si>
  <si>
    <t>Up to CESOP v1.6.x (included)</t>
  </si>
  <si>
    <t>Use the ZWL currency.</t>
  </si>
  <si>
    <t>The currency code of Zimbabwe in the isotypes.xsd will be updated from ZWL to ZWG.</t>
  </si>
  <si>
    <t>- Update the Known issues (KEL) sheet to update the actual date of CESOP v1.6.0 and to add items 11 and 12.</t>
  </si>
  <si>
    <t>To allow the reporting of those IBAN accounts, their length will be set to the new value.</t>
  </si>
  <si>
    <t>PSPs can report those IBAN accounts using either the "OBAN" or the "Other" as AccountIdentifierType_Type. If the Other AccountIdentifierType_Type is used, the value of the "accountIdentifierOther" attribute can be either "&lt;country code&gt; bank account" or "&lt;country code&gt; IBAN".</t>
  </si>
  <si>
    <t>1.12</t>
  </si>
  <si>
    <t>- Update the Other topics sheet (item 1).</t>
  </si>
  <si>
    <t>The following countries are faced with a change in the length defined to validate the IBAN:
- Burundi (BI) from 16 to 27;
- Falkland Islands (Malvinas) (FK) from 0 to 18;
- Holy See (Vatican City State) (VA) from 0 to 22;
- Libya (LY) from 0 to 25;
- Mongolia (MN) from 0 to 20;
- Oman (OM) from 0 to 23;
- Russian Federation (RU) from 0 to 33;
- Saudi Arabia (SA) from 0 to 24;
- Somalia (SO) from 0 to 23;
- Sudan (SD) from 0 to 18;
- Yemen ((YE) from 0 to 30.</t>
  </si>
  <si>
    <t>1.13</t>
  </si>
  <si>
    <t>Transactions should not be reported in an XML file when deletion of a Payee is requested.</t>
  </si>
  <si>
    <t>CESOP v1.6.2</t>
  </si>
  <si>
    <t>It is possible to report transactions inside payee deletions if the XML file uses the XSD version v4.02 or earlier. In this case, the original transactions of the reported payee are removed as intended, but they are replaced with the ones present in the deletion message.</t>
  </si>
  <si>
    <t>The delete process will be updated to ensure that new transactions will not be added in CESOP.</t>
  </si>
  <si>
    <t>If the account is not reported (for both payees or one of them) the rule will not be applied and thus it will not be breached.</t>
  </si>
  <si>
    <t>Up to CESOP v1.6.1 (included)</t>
  </si>
  <si>
    <t>For the message not to be rejected, consolidation must be performed by the PSPs, before submitting the message to the National Tax Administrations. In case the reported payees' names are the same but the representatives are different then different PMT files should be submitted.</t>
  </si>
  <si>
    <t>1.14</t>
  </si>
  <si>
    <t>- Update the Known issues (KEL) sheet to add items 13 and 14;
- Update the Other topics sheet (item 1).</t>
  </si>
  <si>
    <t>- Update the Known issues (KEL) sheet to provide additional information on item 14;
- Update the Known issues (KEL) and Other topics sheets to add the expected date of CESOP (Validation Module) v1.6.2.</t>
  </si>
  <si>
    <t>1.15</t>
  </si>
  <si>
    <r>
      <t xml:space="preserve">In CESOP v1.6.0 it has been noted that when the same payee is repeated in the same payment data message several times, with the same names and with one or few transactions, without aggregation, and the account is not reported for both payees then the rule "Same payee reported under two different ReportedPayee elements" is breached while it shouldn't.
Note that the Validation Module is impacted by this change, thus </t>
    </r>
    <r>
      <rPr>
        <u/>
        <sz val="11"/>
        <rFont val="Calibri"/>
        <family val="2"/>
        <scheme val="minor"/>
      </rPr>
      <t>a new version of the CESOP VM v1.6.2 will be published.</t>
    </r>
    <r>
      <rPr>
        <sz val="11"/>
        <rFont val="Calibri"/>
        <family val="2"/>
        <scheme val="minor"/>
      </rPr>
      <t xml:space="preserve">
Also, currently the error code 99000 is thrown when same payees are detected. From CESOP v1.6.2 on the following error codes will be triggered:
   - if the XSD version in the XML file is 4.00 , 4.01 or 4.02, CESOP and the VM will reply with the error code 99999 (as was originally foreseen);
   - if the XSD version in the XML file is 4.03, CESOP and the VM will reply with the error code 20150 (originally foreseen for CESOP v1.7.0).</t>
    </r>
  </si>
  <si>
    <t>A 20150 error for XSD v4.03 or a 99999 error for XSD up to v4.02 will be triggered in case the same payee is reported at least twice in the same message:
- Two reported payees are considered as being the same if they have all names the same and all accounts the same (if reported): 
      - The reported names are considered the same if all the names and their respective attribute (nameType) exactly match;
      - The same applies for the account: it is considered the same if the account number and the respective attributes (CountryCode and type) exactly match;
     - Note that as from XSD version 4.03, several accounts will be allowed for a single reported payee. When this XSD version will be supported, the rule will consider a match if all reported accounts (thus the same account numbers and their respective attributes) exactly match. Also, starting from that version, a new attribute nameOther will be introduced for the name. This attribute, as the nameType one, will be taken into account for the rule as well. Please also refer to the items 9 and 10 of the "Known issues (KEL)" sheet, for the business rules that will be introduced on the account.
     - If the account is not reported (for both payees or one of them) the rule will not be applied and thus it will not be breached.</t>
  </si>
  <si>
    <t>This rule was added in CESOP v1.4.5 (regardless of the XSD version).
Please note that from CESOP release v1.6.2 on, the new error code 20150 is used in case of XSD v4.03 use.</t>
  </si>
  <si>
    <t>TBD</t>
  </si>
  <si>
    <t>Currently, the BIC description (from the enumeration of the AccountIdentifierType_Type element) is "The BIC of the payer/payee’s payment account which unambiguously identifies, and gives the location of, the payer/payee.". This BIC, that must be used as an account attribute (see also item #9 above), corresponds actually to the BIC of the PSP that issued that account identifier.</t>
  </si>
  <si>
    <t>The description of the BIC (from the enumeration of the AccountIdentifierType_Type element) will be updated to "The BIC of the PSP that issued the account identifier of the payee.".</t>
  </si>
  <si>
    <t>- Update the Known issues (KEL) sheet to provide additional information on item 9 and add items 15 &amp; 16;
- Update the Known issues (KEL) and Other topics sheets to specify that the expected date of CESOP (Validation Module) v1.6.2 is not known yet.</t>
  </si>
  <si>
    <r>
      <t>In the XSD version v4.03 it is possible to report multiple account identifiers for a Payee. The below provides more context on why this account multiplicity must be taken into account:
With this XSD version, the “</t>
    </r>
    <r>
      <rPr>
        <b/>
        <sz val="11"/>
        <color theme="9"/>
        <rFont val="Calibri"/>
        <family val="2"/>
        <scheme val="minor"/>
      </rPr>
      <t>BIC</t>
    </r>
    <r>
      <rPr>
        <sz val="11"/>
        <color theme="9"/>
        <rFont val="Calibri"/>
        <family val="2"/>
        <scheme val="minor"/>
      </rPr>
      <t xml:space="preserve">” was added as a new value to the account identifier type enumeration. Since XSD v4.03 also allows the reporting of multiple account identifiers, it is possible to report an </t>
    </r>
    <r>
      <rPr>
        <b/>
        <sz val="11"/>
        <color theme="9"/>
        <rFont val="Calibri"/>
        <family val="2"/>
        <scheme val="minor"/>
      </rPr>
      <t>account identifier and the BIC</t>
    </r>
    <r>
      <rPr>
        <sz val="11"/>
        <color theme="9"/>
        <rFont val="Calibri"/>
        <family val="2"/>
        <scheme val="minor"/>
      </rPr>
      <t xml:space="preserve"> of the PSP that issued the account identifier in the context of one reported payee.
For this reason, this version of the XSD allows the reporting of more than one account identifier per payee, but only for the purpose of adding the BIC of the PSP that issued the account identifier of the payee.
Since the current structure of XSD v4.03 can lead to the incorrect reporting of multiple account identifiers for a payee and not just the addition of the BIC to an account identifier, a business rule to limit potential reporting errors will be introduced (RP-BR-0100 - error code 40100).</t>
    </r>
  </si>
  <si>
    <t>Up to CESOP v1.7.0 (included)</t>
  </si>
  <si>
    <t>The currency code ANG in the isotypes.xsd will be replaced with XCG.</t>
  </si>
  <si>
    <t>As of March 31, 2025, the “Caribische Gulden” (XCG - Caribbean Guilder) officially became the new means of payment for Curacao and Sint Maarten. This new currency will replace the familiar “Antilliaanse Gulden” (ANG  - Netherlands Antillean Guilder), which has been in circulation for decades.
In the Scheme ISO type file (XSD v4.00, v4.01, v4.02 and v4.03), the currency mapped for Netherlands Antillean Guilder (CURACAO; SINT MAARTEN (DUTCH PART)) is 'ANG'.</t>
  </si>
  <si>
    <t>Use the ANG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</si>
</sst>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
      <b/>
      <sz val="22"/>
      <color theme="1"/>
      <name val="Calibri"/>
      <family val="2"/>
      <scheme val="minor"/>
    </font>
    <font>
      <b/>
      <sz val="11"/>
      <color theme="9"/>
      <name val="Calibri"/>
      <family val="2"/>
      <scheme val="minor"/>
    </font>
    <font>
      <b/>
      <i/>
      <sz val="11"/>
      <color theme="9"/>
      <name val="Calibri"/>
      <family val="2"/>
      <scheme val="minor"/>
    </font>
    <font>
      <u/>
      <sz val="11"/>
      <color theme="1"/>
      <name val="Calibri"/>
      <family val="2"/>
      <scheme val="minor"/>
    </font>
    <font>
      <sz val="11"/>
      <name val="Calibri"/>
      <family val="2"/>
      <scheme val="minor"/>
    </font>
    <font>
      <u/>
      <sz val="11"/>
      <name val="Calibri"/>
      <family val="2"/>
      <scheme val="minor"/>
    </font>
    <font>
      <sz val="11"/>
      <color theme="9"/>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9">
    <xf numFmtId="0" fontId="0" fillId="0" borderId="0" xfId="0"/>
    <xf numFmtId="0" fontId="0" fillId="0" borderId="0" xfId="0" applyAlignment="1">
      <alignment wrapText="1"/>
    </xf>
    <xf numFmtId="0" fontId="19" fillId="0" borderId="0" xfId="0" applyFont="1"/>
    <xf numFmtId="0" fontId="0" fillId="33" borderId="0" xfId="0" applyFill="1"/>
    <xf numFmtId="0" fontId="16" fillId="33" borderId="0" xfId="0" applyFont="1" applyFill="1"/>
    <xf numFmtId="0" fontId="0" fillId="33" borderId="10" xfId="0" quotePrefix="1" applyFill="1" applyBorder="1" applyAlignment="1">
      <alignment vertical="top"/>
    </xf>
    <xf numFmtId="0" fontId="0" fillId="33" borderId="10" xfId="0" quotePrefix="1" applyFill="1" applyBorder="1" applyAlignment="1">
      <alignment vertical="top" wrapText="1"/>
    </xf>
    <xf numFmtId="0" fontId="0" fillId="33" borderId="10" xfId="0" applyFill="1" applyBorder="1" applyAlignment="1">
      <alignment vertical="top"/>
    </xf>
    <xf numFmtId="0" fontId="16" fillId="34" borderId="10" xfId="0" applyFont="1" applyFill="1" applyBorder="1"/>
    <xf numFmtId="14" fontId="0" fillId="33" borderId="0" xfId="0" applyNumberFormat="1" applyFill="1" applyAlignment="1">
      <alignment horizontal="left" vertical="top"/>
    </xf>
    <xf numFmtId="14" fontId="0" fillId="33" borderId="10" xfId="0" applyNumberFormat="1" applyFill="1" applyBorder="1" applyAlignment="1">
      <alignment horizontal="left" vertical="top"/>
    </xf>
    <xf numFmtId="0" fontId="0" fillId="33" borderId="0" xfId="0" quotePrefix="1" applyFill="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wrapText="1"/>
    </xf>
    <xf numFmtId="0" fontId="0" fillId="0" borderId="0" xfId="0" applyAlignment="1">
      <alignment vertical="center" wrapText="1"/>
    </xf>
    <xf numFmtId="14" fontId="23" fillId="0" borderId="0" xfId="0" applyNumberFormat="1" applyFont="1" applyAlignment="1">
      <alignment horizontal="left"/>
    </xf>
    <xf numFmtId="14" fontId="0" fillId="0" borderId="0" xfId="0" applyNumberFormat="1"/>
    <xf numFmtId="0" fontId="25" fillId="0" borderId="0" xfId="0" applyFont="1" applyAlignment="1">
      <alignment horizontal="left" vertical="top" wrapText="1"/>
    </xf>
    <xf numFmtId="14" fontId="0" fillId="0" borderId="0" xfId="0" quotePrefix="1" applyNumberFormat="1"/>
    <xf numFmtId="0" fontId="0" fillId="0" borderId="0" xfId="0" quotePrefix="1" applyAlignment="1">
      <alignment horizontal="left" vertical="top" wrapText="1"/>
    </xf>
    <xf numFmtId="14" fontId="22" fillId="0" borderId="0" xfId="0" applyNumberFormat="1" applyFont="1" applyAlignment="1">
      <alignment horizontal="left" vertical="top" wrapText="1"/>
    </xf>
    <xf numFmtId="14" fontId="25" fillId="0" borderId="0" xfId="0" quotePrefix="1" applyNumberFormat="1" applyFont="1" applyAlignment="1">
      <alignment horizontal="left" vertical="top" wrapText="1"/>
    </xf>
    <xf numFmtId="14" fontId="25" fillId="0" borderId="0" xfId="0" applyNumberFormat="1" applyFont="1" applyAlignment="1">
      <alignment horizontal="left" vertical="top" wrapText="1"/>
    </xf>
    <xf numFmtId="0" fontId="25" fillId="0" borderId="0" xfId="0" applyFont="1" applyAlignment="1">
      <alignment horizontal="center" vertical="center" wrapText="1"/>
    </xf>
    <xf numFmtId="0" fontId="25" fillId="0" borderId="0" xfId="0" quotePrefix="1" applyFont="1" applyAlignment="1">
      <alignment horizontal="left" vertical="top" wrapText="1"/>
    </xf>
    <xf numFmtId="14" fontId="25" fillId="0" borderId="11" xfId="0" quotePrefix="1" applyNumberFormat="1" applyFont="1" applyBorder="1" applyAlignment="1">
      <alignment horizontal="left" vertical="top" wrapText="1"/>
    </xf>
    <xf numFmtId="0" fontId="22" fillId="0" borderId="0" xfId="0" quotePrefix="1" applyFont="1" applyAlignment="1">
      <alignment horizontal="left" vertical="top" wrapText="1"/>
    </xf>
    <xf numFmtId="14" fontId="22" fillId="0" borderId="0" xfId="0" quotePrefix="1" applyNumberFormat="1"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center" vertical="center" wrapText="1"/>
    </xf>
    <xf numFmtId="14" fontId="27" fillId="0" borderId="0" xfId="0" applyNumberFormat="1" applyFont="1" applyAlignment="1">
      <alignment horizontal="left" vertical="top" wrapText="1"/>
    </xf>
    <xf numFmtId="0" fontId="27" fillId="0" borderId="0" xfId="0" quotePrefix="1" applyFont="1" applyAlignment="1">
      <alignment horizontal="left" vertical="top" wrapText="1"/>
    </xf>
    <xf numFmtId="14" fontId="25" fillId="33" borderId="0" xfId="8" applyNumberFormat="1" applyFont="1" applyFill="1" applyAlignment="1">
      <alignment horizontal="left"/>
    </xf>
    <xf numFmtId="0" fontId="25" fillId="33" borderId="0" xfId="8" quotePrefix="1" applyFont="1" applyFill="1" applyAlignment="1">
      <alignment horizontal="left"/>
    </xf>
    <xf numFmtId="0" fontId="21" fillId="35" borderId="10" xfId="0" applyFont="1" applyFill="1" applyBorder="1" applyAlignment="1">
      <alignment horizontal="center" vertical="center"/>
    </xf>
    <xf numFmtId="0" fontId="20" fillId="35" borderId="10" xfId="0" applyFont="1" applyFill="1" applyBorder="1" applyAlignment="1">
      <alignment horizontal="center" vertical="center"/>
    </xf>
    <xf numFmtId="0" fontId="0" fillId="33" borderId="0" xfId="0" applyFill="1" applyAlignment="1">
      <alignment horizontal="left" wrapText="1"/>
    </xf>
    <xf numFmtId="0" fontId="0" fillId="33" borderId="0" xfId="0" applyFill="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horizontal="general" vertical="bottom" textRotation="0" wrapText="1" indent="0" justifyLastLine="0" shrinkToFit="0" readingOrder="0"/>
    </dxf>
    <dxf>
      <font>
        <b/>
        <strike val="0"/>
        <outline val="0"/>
        <shadow val="0"/>
        <u val="none"/>
        <vertAlign val="baseline"/>
        <sz val="11"/>
        <color theme="9"/>
        <name val="Calibri"/>
        <family val="2"/>
        <scheme val="minor"/>
      </font>
      <numFmt numFmtId="164" formatCode="dd/mm/yyyy"/>
      <alignment horizontal="left" vertical="top" textRotation="0" wrapText="1" indent="0" justifyLastLine="0" shrinkToFit="0" readingOrder="0"/>
    </dxf>
    <dxf>
      <font>
        <b val="0"/>
        <strike val="0"/>
        <outline val="0"/>
        <shadow val="0"/>
        <u val="none"/>
        <vertAlign val="baseline"/>
        <sz val="11"/>
        <color auto="1"/>
        <name val="Calibri"/>
        <family val="2"/>
        <scheme val="minor"/>
      </font>
      <numFmt numFmtId="164" formatCode="dd/mm/yyyy"/>
      <alignment horizontal="left" vertical="top" textRotation="0" wrapText="1" indent="0" justifyLastLine="0" shrinkToFit="0" readingOrder="0"/>
    </dxf>
    <dxf>
      <font>
        <b/>
        <strike val="0"/>
        <outline val="0"/>
        <shadow val="0"/>
        <u val="none"/>
        <vertAlign val="baseline"/>
        <sz val="11"/>
        <color theme="9"/>
        <name val="Calibri"/>
        <family val="2"/>
        <scheme val="minor"/>
      </font>
      <numFmt numFmtId="164" formatCode="dd/mm/yyyy"/>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left" vertical="top" textRotation="0" wrapText="1" indent="0" justifyLastLine="0" shrinkToFit="0" readingOrder="0"/>
    </dxf>
    <dxf>
      <font>
        <b val="0"/>
        <strike val="0"/>
        <outline val="0"/>
        <shadow val="0"/>
        <u val="none"/>
        <vertAlign val="baseline"/>
        <sz val="11"/>
        <color auto="1"/>
        <name val="Calibri"/>
        <family val="2"/>
        <scheme val="minor"/>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numFmt numFmtId="164" formatCode="dd/mm/yyyy"/>
      <alignment horizontal="left" vertical="top" textRotation="0" wrapText="1" indent="0" justifyLastLine="0" shrinkToFit="0" readingOrder="0"/>
    </dxf>
    <dxf>
      <font>
        <strike val="0"/>
        <outline val="0"/>
        <shadow val="0"/>
        <u val="none"/>
        <vertAlign val="baseline"/>
        <sz val="11"/>
        <color theme="1"/>
        <name val="Calibri"/>
        <family val="2"/>
        <scheme val="minor"/>
      </font>
      <numFmt numFmtId="0" formatCode="General"/>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1"/>
        <color theme="1"/>
        <name val="Calibri"/>
        <family val="2"/>
        <scheme val="minor"/>
      </font>
      <alignment horizontal="left" vertical="top"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2C52DE-418A-4AFF-87E6-3A7757694E27}" name="Table1" displayName="Table1" ref="A2:L18" totalsRowShown="0" headerRowDxfId="27" dataDxfId="26">
  <autoFilter ref="A2:L18" xr:uid="{B42C52DE-418A-4AFF-87E6-3A7757694E27}">
    <filterColumn colId="6">
      <filters>
        <filter val="CESOP v1.6.0"/>
        <filter val="CESOP v1.6.2"/>
        <filter val="CESOP v1.7.0"/>
        <filter val="To be defined"/>
      </filters>
    </filterColumn>
  </autoFilter>
  <tableColumns count="12">
    <tableColumn id="1" xr3:uid="{E8F23A9E-61C8-45B2-9048-8688DEC0791E}" name="ID" dataDxfId="25"/>
    <tableColumn id="2" xr3:uid="{E0EB2B90-4D1A-4C70-9BC8-3FC5A6BEF9FA}" name="Description" dataDxfId="24"/>
    <tableColumn id="3" xr3:uid="{0BE6E541-8747-42D8-BB5B-8698F836057B}" name="Impacted XSD version(s)" dataDxfId="23"/>
    <tableColumn id="4" xr3:uid="{4825D515-F487-4285-8FC2-4568039E906D}" name="Impacted CESOP release(s)" dataDxfId="22"/>
    <tableColumn id="6" xr3:uid="{29877018-238C-4D66-9B5B-D15E56798012}" name="Workaround(s)" dataDxfId="21"/>
    <tableColumn id="7" xr3:uid="{38CA7E64-EB82-4110-A225-F9F80CF580EB}" name="Solution description" dataDxfId="20"/>
    <tableColumn id="8" xr3:uid="{F592C659-9203-4386-9DF2-663FD544B823}" name="Implementation release" dataDxfId="19"/>
    <tableColumn id="9" xr3:uid="{1FB0CB92-C3BB-45D2-BA63-76E2C4CAF591}" name="Implementation XSD version(s)" dataDxfId="18"/>
    <tableColumn id="10" xr3:uid="{AB9D4CBD-BFF1-4F1B-A884-EC333C911C69}" name="Comment" dataDxfId="17"/>
    <tableColumn id="11" xr3:uid="{E6BC3CB7-5292-4D50-BAA4-309E889A196D}" name="Implementation expected date" dataDxfId="16">
      <calculatedColumnFormula>LOOKUP(Table1[[#This Row],[Implementation release]],Table3[Release],Table3[Implementation expected date])</calculatedColumnFormula>
    </tableColumn>
    <tableColumn id="14" xr3:uid="{0F2D1279-2E97-421E-A983-B99D8451FB0E}" name="Implementation actual date" dataDxfId="15">
      <calculatedColumnFormula>LOOKUP(Table1[[#This Row],[Implementation release]],Table3[Release],Table3[Implementation actual date])</calculatedColumnFormula>
    </tableColumn>
    <tableColumn id="13" xr3:uid="{DDE732E4-C4A6-4C3F-9C48-9E383002D564}" name="Last KEL update version"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D7E0C5-8BDC-48DD-A0E5-4177BC7DE2B2}" name="Table13" displayName="Table13" ref="A2:L3" totalsRowShown="0" headerRowDxfId="13">
  <autoFilter ref="A2:L3" xr:uid="{B42C52DE-418A-4AFF-87E6-3A7757694E27}"/>
  <tableColumns count="12">
    <tableColumn id="1" xr3:uid="{9DA35403-2834-4533-89FC-8BD54BDB6131}" name="ID" dataDxfId="12"/>
    <tableColumn id="2" xr3:uid="{80950CE6-1CB3-4405-A3A0-F4D5839553E3}" name="Description" dataDxfId="11"/>
    <tableColumn id="3" xr3:uid="{06E2F723-873D-4624-BBD4-266B62EA7356}" name="Impacted XSD version(s)" dataDxfId="10"/>
    <tableColumn id="4" xr3:uid="{16A990FA-BE5C-493A-9B1C-2A246270C49D}" name="Impacted CESOP release(s)" dataDxfId="9"/>
    <tableColumn id="6" xr3:uid="{EECE9E2F-155E-42C0-8436-6081FEE31609}" name="Workaround(s)" dataDxfId="8"/>
    <tableColumn id="7" xr3:uid="{12872044-D406-4494-8A5D-26451B36B2CC}" name="Solution description" dataDxfId="7"/>
    <tableColumn id="8" xr3:uid="{8695E46C-CBF1-4863-BAD0-BD9F20B4C332}" name="Implementation release" dataDxfId="6"/>
    <tableColumn id="9" xr3:uid="{F25D7055-7706-4411-9237-BE66EDF24E85}" name="Implementation XSD version(s)" dataDxfId="5"/>
    <tableColumn id="10" xr3:uid="{A27B3E8B-706F-4499-A49E-3F35FD656EFC}" name="Comment" dataDxfId="4"/>
    <tableColumn id="11" xr3:uid="{08475E92-F9BA-41FA-B60C-2182660AD4CF}" name="Implementation expected date" dataDxfId="3">
      <calculatedColumnFormula>LOOKUP(Table13[[#This Row],[Implementation release]],Table3[Release],Table3[Implementation expected date])</calculatedColumnFormula>
    </tableColumn>
    <tableColumn id="14" xr3:uid="{683960BA-8E8F-42ED-9429-C4BA1A9E7416}" name="Implementation actual date" dataDxfId="2">
      <calculatedColumnFormula>LOOKUP(Table13[[#This Row],[Implementation release]],Table3[Release],Table3[Implementation actual date])</calculatedColumnFormula>
    </tableColumn>
    <tableColumn id="13" xr3:uid="{E3F5AA54-01FF-4C18-AA6F-AAD3882F9F24}" name="Last KEL update version"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E47F8F-873A-4F5C-8940-B2C1434FF124}" name="Table3" displayName="Table3" ref="A1:C8" totalsRowShown="0" headerRowDxfId="0">
  <autoFilter ref="A1:C8" xr:uid="{74E47F8F-873A-4F5C-8940-B2C1434FF124}"/>
  <tableColumns count="3">
    <tableColumn id="1" xr3:uid="{7575BC09-0A14-4D49-A4C6-B25F21D6E34F}" name="Release"/>
    <tableColumn id="2" xr3:uid="{F3EEB163-C6D7-40DA-BEC4-BA6E1CD9A4D9}" name="Implementation expected date"/>
    <tableColumn id="3" xr3:uid="{C82B9186-F7D6-4586-83AF-686FD8F40E59}" name="Implementation actual date"/>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209A3F-2C04-4EB0-AF9B-BA2ACFE802FD}" name="Table4" displayName="Table4" ref="F1:F5" totalsRowShown="0">
  <autoFilter ref="F1:F5" xr:uid="{C1209A3F-2C04-4EB0-AF9B-BA2ACFE802FD}"/>
  <tableColumns count="1">
    <tableColumn id="1" xr3:uid="{4B9C0470-A52F-4477-AA1E-3BAAF124196D}" name="Status"/>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19BB4F-00F9-42F4-B658-54EDEEF90D35}" name="Table5" displayName="Table5" ref="H1:H2" totalsRowShown="0">
  <autoFilter ref="H1:H2" xr:uid="{1819BB4F-00F9-42F4-B658-54EDEEF90D35}"/>
  <tableColumns count="1">
    <tableColumn id="1" xr3:uid="{EA1BD77A-6F7B-4FE2-96CF-0AD235DD0B73}" name="Confidentiality"/>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3E12094-6236-4EB4-940F-A1DE2DCF77E0}" name="Table57" displayName="Table57" ref="J1:J3" totalsRowShown="0">
  <autoFilter ref="J1:J3" xr:uid="{A3E12094-6236-4EB4-940F-A1DE2DCF77E0}"/>
  <tableColumns count="1">
    <tableColumn id="1" xr3:uid="{E62A3B42-1E0F-48E7-9A03-A9173486393E}" name="Public"/>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591F-264E-401A-889F-5721395B55A3}">
  <dimension ref="B4:D35"/>
  <sheetViews>
    <sheetView tabSelected="1" zoomScaleNormal="100" workbookViewId="0">
      <selection activeCell="D11" sqref="D11"/>
    </sheetView>
  </sheetViews>
  <sheetFormatPr defaultColWidth="9.109375" defaultRowHeight="14.4" x14ac:dyDescent="0.3"/>
  <cols>
    <col min="1" max="1" width="9.109375" style="3" customWidth="1"/>
    <col min="2" max="2" width="14.44140625" style="3" bestFit="1" customWidth="1"/>
    <col min="3" max="3" width="14" style="3" customWidth="1"/>
    <col min="4" max="4" width="60.88671875" style="3" customWidth="1"/>
    <col min="5" max="5" width="9.109375" style="3" customWidth="1"/>
    <col min="6" max="16384" width="9.109375" style="3"/>
  </cols>
  <sheetData>
    <row r="4" spans="2:4" x14ac:dyDescent="0.3">
      <c r="B4" s="35" t="s">
        <v>27</v>
      </c>
      <c r="C4" s="35"/>
      <c r="D4" s="35"/>
    </row>
    <row r="5" spans="2:4" x14ac:dyDescent="0.3">
      <c r="B5" s="35"/>
      <c r="C5" s="35"/>
      <c r="D5" s="35"/>
    </row>
    <row r="6" spans="2:4" ht="37.5" customHeight="1" x14ac:dyDescent="0.3">
      <c r="B6" s="37" t="s">
        <v>28</v>
      </c>
      <c r="C6" s="37"/>
      <c r="D6" s="37"/>
    </row>
    <row r="7" spans="2:4" ht="6" customHeight="1" x14ac:dyDescent="0.3"/>
    <row r="8" spans="2:4" ht="85.5" customHeight="1" x14ac:dyDescent="0.3">
      <c r="B8" s="38" t="s">
        <v>53</v>
      </c>
      <c r="C8" s="38"/>
      <c r="D8" s="38"/>
    </row>
    <row r="9" spans="2:4" ht="6" customHeight="1" x14ac:dyDescent="0.3"/>
    <row r="10" spans="2:4" x14ac:dyDescent="0.3">
      <c r="B10" s="4" t="s">
        <v>30</v>
      </c>
      <c r="C10" s="33">
        <v>45763</v>
      </c>
    </row>
    <row r="11" spans="2:4" x14ac:dyDescent="0.3">
      <c r="B11" s="4" t="s">
        <v>56</v>
      </c>
      <c r="C11" s="33" t="s">
        <v>59</v>
      </c>
    </row>
    <row r="12" spans="2:4" x14ac:dyDescent="0.3">
      <c r="B12" s="4" t="s">
        <v>29</v>
      </c>
      <c r="C12" s="34">
        <v>1.1499999999999999</v>
      </c>
    </row>
    <row r="13" spans="2:4" x14ac:dyDescent="0.3">
      <c r="B13" s="4" t="s">
        <v>61</v>
      </c>
      <c r="C13" s="11" t="s">
        <v>62</v>
      </c>
    </row>
    <row r="14" spans="2:4" x14ac:dyDescent="0.3">
      <c r="B14" s="4" t="s">
        <v>63</v>
      </c>
      <c r="C14" s="11" t="s">
        <v>68</v>
      </c>
    </row>
    <row r="15" spans="2:4" x14ac:dyDescent="0.3">
      <c r="B15" s="4" t="s">
        <v>64</v>
      </c>
      <c r="C15" s="11" t="s">
        <v>65</v>
      </c>
    </row>
    <row r="16" spans="2:4" ht="12" customHeight="1" x14ac:dyDescent="0.3"/>
    <row r="17" spans="2:4" x14ac:dyDescent="0.3">
      <c r="B17" s="36" t="s">
        <v>31</v>
      </c>
      <c r="C17" s="36"/>
      <c r="D17" s="36"/>
    </row>
    <row r="18" spans="2:4" x14ac:dyDescent="0.3">
      <c r="B18" s="36"/>
      <c r="C18" s="36"/>
      <c r="D18" s="36"/>
    </row>
    <row r="19" spans="2:4" x14ac:dyDescent="0.3">
      <c r="B19" s="8" t="s">
        <v>29</v>
      </c>
      <c r="C19" s="8" t="s">
        <v>30</v>
      </c>
      <c r="D19" s="8" t="s">
        <v>1</v>
      </c>
    </row>
    <row r="20" spans="2:4" ht="75" customHeight="1" x14ac:dyDescent="0.3">
      <c r="B20" s="5" t="s">
        <v>123</v>
      </c>
      <c r="C20" s="10">
        <v>45763</v>
      </c>
      <c r="D20" s="6" t="s">
        <v>130</v>
      </c>
    </row>
    <row r="21" spans="2:4" ht="57.6" x14ac:dyDescent="0.3">
      <c r="B21" s="5" t="s">
        <v>120</v>
      </c>
      <c r="C21" s="10">
        <v>45716</v>
      </c>
      <c r="D21" s="6" t="s">
        <v>122</v>
      </c>
    </row>
    <row r="22" spans="2:4" ht="28.8" x14ac:dyDescent="0.3">
      <c r="B22" s="5" t="s">
        <v>112</v>
      </c>
      <c r="C22" s="10">
        <v>45677</v>
      </c>
      <c r="D22" s="6" t="s">
        <v>121</v>
      </c>
    </row>
    <row r="23" spans="2:4" x14ac:dyDescent="0.3">
      <c r="B23" s="5" t="s">
        <v>109</v>
      </c>
      <c r="C23" s="10">
        <v>45624</v>
      </c>
      <c r="D23" s="6" t="s">
        <v>110</v>
      </c>
    </row>
    <row r="24" spans="2:4" ht="28.8" x14ac:dyDescent="0.3">
      <c r="B24" s="5" t="s">
        <v>101</v>
      </c>
      <c r="C24" s="10">
        <v>45604</v>
      </c>
      <c r="D24" s="6" t="s">
        <v>106</v>
      </c>
    </row>
    <row r="25" spans="2:4" ht="43.2" x14ac:dyDescent="0.3">
      <c r="B25" s="5" t="s">
        <v>94</v>
      </c>
      <c r="C25" s="10">
        <v>45590</v>
      </c>
      <c r="D25" s="6" t="s">
        <v>100</v>
      </c>
    </row>
    <row r="26" spans="2:4" ht="28.8" x14ac:dyDescent="0.3">
      <c r="B26" s="5" t="s">
        <v>93</v>
      </c>
      <c r="C26" s="10">
        <v>45552</v>
      </c>
      <c r="D26" s="6" t="s">
        <v>92</v>
      </c>
    </row>
    <row r="27" spans="2:4" ht="28.8" x14ac:dyDescent="0.3">
      <c r="B27" s="5" t="s">
        <v>90</v>
      </c>
      <c r="C27" s="10">
        <v>45523</v>
      </c>
      <c r="D27" s="6" t="s">
        <v>92</v>
      </c>
    </row>
    <row r="28" spans="2:4" ht="28.8" x14ac:dyDescent="0.3">
      <c r="B28" s="5" t="s">
        <v>89</v>
      </c>
      <c r="C28" s="10">
        <v>45504</v>
      </c>
      <c r="D28" s="6" t="s">
        <v>98</v>
      </c>
    </row>
    <row r="29" spans="2:4" x14ac:dyDescent="0.3">
      <c r="B29" s="5" t="s">
        <v>85</v>
      </c>
      <c r="C29" s="10">
        <v>45504</v>
      </c>
      <c r="D29" s="6" t="s">
        <v>99</v>
      </c>
    </row>
    <row r="30" spans="2:4" ht="28.8" x14ac:dyDescent="0.3">
      <c r="B30" s="5" t="s">
        <v>81</v>
      </c>
      <c r="C30" s="10">
        <v>45462</v>
      </c>
      <c r="D30" s="6" t="s">
        <v>84</v>
      </c>
    </row>
    <row r="31" spans="2:4" ht="28.8" x14ac:dyDescent="0.3">
      <c r="B31" s="5" t="s">
        <v>79</v>
      </c>
      <c r="C31" s="10">
        <v>45436</v>
      </c>
      <c r="D31" s="6" t="s">
        <v>80</v>
      </c>
    </row>
    <row r="32" spans="2:4" x14ac:dyDescent="0.3">
      <c r="B32" s="5" t="s">
        <v>74</v>
      </c>
      <c r="C32" s="10">
        <v>45419</v>
      </c>
      <c r="D32" s="6" t="s">
        <v>78</v>
      </c>
    </row>
    <row r="33" spans="2:4" ht="43.2" x14ac:dyDescent="0.3">
      <c r="B33" s="5" t="s">
        <v>55</v>
      </c>
      <c r="C33" s="10">
        <v>45408</v>
      </c>
      <c r="D33" s="6" t="s">
        <v>70</v>
      </c>
    </row>
    <row r="34" spans="2:4" ht="28.8" x14ac:dyDescent="0.3">
      <c r="B34" s="5" t="s">
        <v>54</v>
      </c>
      <c r="C34" s="9">
        <v>45404</v>
      </c>
      <c r="D34" s="6" t="s">
        <v>67</v>
      </c>
    </row>
    <row r="35" spans="2:4" x14ac:dyDescent="0.3">
      <c r="B35" s="5" t="s">
        <v>38</v>
      </c>
      <c r="C35" s="10">
        <v>45396</v>
      </c>
      <c r="D35" s="7" t="s">
        <v>39</v>
      </c>
    </row>
  </sheetData>
  <mergeCells count="4">
    <mergeCell ref="B4:D5"/>
    <mergeCell ref="B17:D18"/>
    <mergeCell ref="B6:D6"/>
    <mergeCell ref="B8:D8"/>
  </mergeCells>
  <pageMargins left="0.7" right="0.7" top="0.75" bottom="0.75" header="0.3" footer="0.3"/>
  <pageSetup paperSize="9" orientation="portrait" r:id="rId1"/>
  <ignoredErrors>
    <ignoredError sqref="B20:B35"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308A580C-6698-405F-86B6-6538DD3823BF}">
          <x14:formula1>
            <xm:f>Param!$F$2:$F$5</xm:f>
          </x14:formula1>
          <xm:sqref>C11</xm:sqref>
        </x14:dataValidation>
        <x14:dataValidation type="list" allowBlank="1" showInputMessage="1" showErrorMessage="1" xr:uid="{9303318D-97C3-4E4A-9D69-89B47AC4A55F}">
          <x14:formula1>
            <xm:f>Param!$H$2:$H$2</xm:f>
          </x14:formula1>
          <xm:sqref>C15</xm:sqref>
        </x14:dataValidation>
        <x14:dataValidation type="list" allowBlank="1" showInputMessage="1" showErrorMessage="1" xr:uid="{5214FD59-6A38-44CC-AD14-3FD00617C0DE}">
          <x14:formula1>
            <xm:f>Param!$J$2:$J$3</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zoomScaleNormal="100" workbookViewId="0">
      <pane xSplit="1" ySplit="2" topLeftCell="E3" activePane="bottomRight" state="frozen"/>
      <selection pane="topRight" activeCell="B1" sqref="B1"/>
      <selection pane="bottomLeft" activeCell="A2" sqref="A2"/>
      <selection pane="bottomRight" activeCell="B28" sqref="B28"/>
    </sheetView>
  </sheetViews>
  <sheetFormatPr defaultRowHeight="14.4" x14ac:dyDescent="0.3"/>
  <cols>
    <col min="1" max="1" width="12.109375" customWidth="1"/>
    <col min="2" max="2" width="126.44140625" customWidth="1"/>
    <col min="3" max="3" width="13.6640625" customWidth="1"/>
    <col min="4" max="4" width="21.5546875" customWidth="1"/>
    <col min="5" max="5" width="39.44140625" customWidth="1"/>
    <col min="6" max="6" width="40.33203125" customWidth="1"/>
    <col min="7" max="7" width="16.5546875" customWidth="1"/>
    <col min="8" max="8" width="16.44140625" customWidth="1"/>
    <col min="9" max="9" width="58.5546875" customWidth="1"/>
    <col min="10" max="10" width="21.44140625" customWidth="1"/>
    <col min="11" max="11" width="18.33203125" customWidth="1"/>
    <col min="12" max="12" width="15.6640625" customWidth="1"/>
  </cols>
  <sheetData>
    <row r="1" spans="1:12" x14ac:dyDescent="0.3">
      <c r="A1" s="2" t="s">
        <v>33</v>
      </c>
      <c r="B1" s="16">
        <f>Cover!$C$10</f>
        <v>45763</v>
      </c>
    </row>
    <row r="2" spans="1:12" s="1" customFormat="1" ht="28.8" x14ac:dyDescent="0.3">
      <c r="A2" s="15" t="s">
        <v>0</v>
      </c>
      <c r="B2" s="15" t="s">
        <v>1</v>
      </c>
      <c r="C2" s="15" t="s">
        <v>2</v>
      </c>
      <c r="D2" s="15" t="s">
        <v>3</v>
      </c>
      <c r="E2" s="15" t="s">
        <v>4</v>
      </c>
      <c r="F2" s="15" t="s">
        <v>5</v>
      </c>
      <c r="G2" s="15" t="s">
        <v>6</v>
      </c>
      <c r="H2" s="15" t="s">
        <v>7</v>
      </c>
      <c r="I2" s="15" t="s">
        <v>8</v>
      </c>
      <c r="J2" s="15" t="s">
        <v>37</v>
      </c>
      <c r="K2" s="15" t="s">
        <v>46</v>
      </c>
      <c r="L2" s="15" t="s">
        <v>48</v>
      </c>
    </row>
    <row r="3" spans="1:12" s="13" customFormat="1" ht="43.2" hidden="1" x14ac:dyDescent="0.3">
      <c r="A3" s="14">
        <v>1</v>
      </c>
      <c r="B3" s="12" t="s">
        <v>9</v>
      </c>
      <c r="C3" s="12" t="s">
        <v>10</v>
      </c>
      <c r="D3" s="12" t="s">
        <v>11</v>
      </c>
      <c r="E3" s="12" t="s">
        <v>12</v>
      </c>
      <c r="F3" s="12" t="s">
        <v>13</v>
      </c>
      <c r="G3" s="12" t="s">
        <v>14</v>
      </c>
      <c r="H3" s="12" t="s">
        <v>15</v>
      </c>
      <c r="I3" s="12" t="s">
        <v>16</v>
      </c>
      <c r="J3" s="18" t="str">
        <f>LOOKUP(Table1[[#This Row],[Implementation release]],Table3[Release],Table3[Implementation expected date])</f>
        <v>-</v>
      </c>
      <c r="K3" s="23">
        <f>LOOKUP(Table1[[#This Row],[Implementation release]],Table3[Release],Table3[Implementation actual date])</f>
        <v>45461</v>
      </c>
      <c r="L3" s="22" t="s">
        <v>81</v>
      </c>
    </row>
    <row r="4" spans="1:12" s="13" customFormat="1" ht="115.2" x14ac:dyDescent="0.3">
      <c r="A4" s="14">
        <v>2</v>
      </c>
      <c r="B4" s="12" t="s">
        <v>75</v>
      </c>
      <c r="C4" s="12" t="s">
        <v>17</v>
      </c>
      <c r="D4" s="12" t="s">
        <v>103</v>
      </c>
      <c r="E4" s="12" t="s">
        <v>18</v>
      </c>
      <c r="F4" s="12" t="s">
        <v>19</v>
      </c>
      <c r="G4" s="18" t="s">
        <v>95</v>
      </c>
      <c r="H4" s="18" t="s">
        <v>97</v>
      </c>
      <c r="I4" s="18" t="s">
        <v>21</v>
      </c>
      <c r="J4" s="18" t="str">
        <f>LOOKUP(Table1[[#This Row],[Implementation release]],Table3[Release],Table3[Implementation expected date])</f>
        <v>Q2 2025</v>
      </c>
      <c r="K4" s="23" t="str">
        <f>LOOKUP(Table1[[#This Row],[Implementation release]],Table3[Release],Table3[Implementation actual date])</f>
        <v>-</v>
      </c>
      <c r="L4" s="22" t="s">
        <v>94</v>
      </c>
    </row>
    <row r="5" spans="1:12" s="13" customFormat="1" ht="72" hidden="1" x14ac:dyDescent="0.3">
      <c r="A5" s="14">
        <v>3</v>
      </c>
      <c r="B5" s="12" t="s">
        <v>76</v>
      </c>
      <c r="C5" s="12" t="s">
        <v>15</v>
      </c>
      <c r="D5" s="12" t="s">
        <v>22</v>
      </c>
      <c r="E5" s="12" t="s">
        <v>21</v>
      </c>
      <c r="F5" s="12" t="s">
        <v>23</v>
      </c>
      <c r="G5" s="12" t="s">
        <v>24</v>
      </c>
      <c r="H5" s="12" t="s">
        <v>15</v>
      </c>
      <c r="I5" s="12" t="s">
        <v>25</v>
      </c>
      <c r="J5" s="18" t="str">
        <f>LOOKUP(Table1[[#This Row],[Implementation release]],Table3[Release],Table3[Implementation expected date])</f>
        <v>-</v>
      </c>
      <c r="K5" s="23">
        <f>LOOKUP(Table1[[#This Row],[Implementation release]],Table3[Release],Table3[Implementation actual date])</f>
        <v>45407</v>
      </c>
      <c r="L5" s="22" t="s">
        <v>55</v>
      </c>
    </row>
    <row r="6" spans="1:12" s="13" customFormat="1" ht="43.2" hidden="1" x14ac:dyDescent="0.3">
      <c r="A6" s="14">
        <v>4</v>
      </c>
      <c r="B6" s="12" t="s">
        <v>69</v>
      </c>
      <c r="C6" s="12" t="s">
        <v>10</v>
      </c>
      <c r="D6" s="12" t="s">
        <v>11</v>
      </c>
      <c r="E6" s="12" t="s">
        <v>71</v>
      </c>
      <c r="F6" s="12" t="s">
        <v>26</v>
      </c>
      <c r="G6" s="12" t="s">
        <v>14</v>
      </c>
      <c r="H6" s="12" t="s">
        <v>15</v>
      </c>
      <c r="I6" s="12" t="s">
        <v>32</v>
      </c>
      <c r="J6" s="18" t="str">
        <f>LOOKUP(Table1[[#This Row],[Implementation release]],Table3[Release],Table3[Implementation expected date])</f>
        <v>-</v>
      </c>
      <c r="K6" s="23">
        <f>LOOKUP(Table1[[#This Row],[Implementation release]],Table3[Release],Table3[Implementation actual date])</f>
        <v>45461</v>
      </c>
      <c r="L6" s="22" t="s">
        <v>81</v>
      </c>
    </row>
    <row r="7" spans="1:12" ht="43.2" x14ac:dyDescent="0.3">
      <c r="A7" s="14">
        <v>5</v>
      </c>
      <c r="B7" s="12" t="s">
        <v>45</v>
      </c>
      <c r="C7" s="12" t="s">
        <v>10</v>
      </c>
      <c r="D7" s="12" t="s">
        <v>42</v>
      </c>
      <c r="E7" s="12" t="s">
        <v>43</v>
      </c>
      <c r="F7" s="12" t="s">
        <v>44</v>
      </c>
      <c r="G7" s="12" t="s">
        <v>40</v>
      </c>
      <c r="H7" s="12" t="s">
        <v>15</v>
      </c>
      <c r="I7" s="12" t="s">
        <v>41</v>
      </c>
      <c r="J7" s="18" t="str">
        <f>LOOKUP(Table1[[#This Row],[Implementation release]],Table3[Release],Table3[Implementation expected date])</f>
        <v>-</v>
      </c>
      <c r="K7" s="23">
        <f>LOOKUP(Table1[[#This Row],[Implementation release]],Table3[Release],Table3[Implementation actual date])</f>
        <v>45602</v>
      </c>
      <c r="L7" s="26" t="s">
        <v>101</v>
      </c>
    </row>
    <row r="8" spans="1:12" ht="43.2" x14ac:dyDescent="0.3">
      <c r="A8" s="14">
        <v>6</v>
      </c>
      <c r="B8" s="12" t="s">
        <v>50</v>
      </c>
      <c r="C8" s="12" t="s">
        <v>10</v>
      </c>
      <c r="D8" s="12" t="s">
        <v>42</v>
      </c>
      <c r="E8" s="12" t="s">
        <v>52</v>
      </c>
      <c r="F8" s="12" t="s">
        <v>51</v>
      </c>
      <c r="G8" s="12" t="s">
        <v>40</v>
      </c>
      <c r="H8" s="20" t="s">
        <v>47</v>
      </c>
      <c r="I8" s="12" t="s">
        <v>49</v>
      </c>
      <c r="J8" s="18" t="str">
        <f>LOOKUP(Table1[[#This Row],[Implementation release]],Table3[Release],Table3[Implementation expected date])</f>
        <v>-</v>
      </c>
      <c r="K8" s="23">
        <f>LOOKUP(Table1[[#This Row],[Implementation release]],Table3[Release],Table3[Implementation actual date])</f>
        <v>45602</v>
      </c>
      <c r="L8" s="26" t="s">
        <v>101</v>
      </c>
    </row>
    <row r="9" spans="1:12" ht="57.6" x14ac:dyDescent="0.3">
      <c r="A9" s="14">
        <v>7</v>
      </c>
      <c r="B9" s="12" t="s">
        <v>77</v>
      </c>
      <c r="C9" s="12" t="s">
        <v>10</v>
      </c>
      <c r="D9" s="12" t="s">
        <v>42</v>
      </c>
      <c r="E9" s="12" t="s">
        <v>73</v>
      </c>
      <c r="F9" s="12" t="s">
        <v>13</v>
      </c>
      <c r="G9" s="12" t="s">
        <v>40</v>
      </c>
      <c r="H9" s="12" t="s">
        <v>15</v>
      </c>
      <c r="I9" s="12" t="s">
        <v>72</v>
      </c>
      <c r="J9" s="18" t="str">
        <f>LOOKUP(Table1[[#This Row],[Implementation release]],Table3[Release],Table3[Implementation expected date])</f>
        <v>-</v>
      </c>
      <c r="K9" s="23">
        <f>LOOKUP(Table1[[#This Row],[Implementation release]],Table3[Release],Table3[Implementation actual date])</f>
        <v>45602</v>
      </c>
      <c r="L9" s="26" t="s">
        <v>101</v>
      </c>
    </row>
    <row r="10" spans="1:12" ht="86.4" x14ac:dyDescent="0.3">
      <c r="A10" s="14">
        <v>8</v>
      </c>
      <c r="B10" s="12" t="s">
        <v>83</v>
      </c>
      <c r="C10" s="12" t="s">
        <v>17</v>
      </c>
      <c r="D10" s="12" t="s">
        <v>103</v>
      </c>
      <c r="E10" s="18" t="s">
        <v>91</v>
      </c>
      <c r="F10" s="12" t="s">
        <v>82</v>
      </c>
      <c r="G10" s="18" t="s">
        <v>95</v>
      </c>
      <c r="H10" s="18" t="s">
        <v>97</v>
      </c>
      <c r="I10" s="18" t="s">
        <v>21</v>
      </c>
      <c r="J10" s="18" t="str">
        <f>LOOKUP(Table1[[#This Row],[Implementation release]],Table3[Release],Table3[Implementation expected date])</f>
        <v>Q2 2025</v>
      </c>
      <c r="K10" s="23" t="str">
        <f>LOOKUP(Table1[[#This Row],[Implementation release]],Table3[Release],Table3[Implementation actual date])</f>
        <v>-</v>
      </c>
      <c r="L10" s="22" t="s">
        <v>94</v>
      </c>
    </row>
    <row r="11" spans="1:12" ht="249" customHeight="1" x14ac:dyDescent="0.3">
      <c r="A11" s="14">
        <v>9</v>
      </c>
      <c r="B11" s="29" t="s">
        <v>131</v>
      </c>
      <c r="C11" s="12" t="s">
        <v>47</v>
      </c>
      <c r="D11" s="12" t="s">
        <v>103</v>
      </c>
      <c r="E11" s="12" t="s">
        <v>21</v>
      </c>
      <c r="F11" s="12" t="s">
        <v>88</v>
      </c>
      <c r="G11" s="18" t="s">
        <v>95</v>
      </c>
      <c r="H11" s="18" t="s">
        <v>47</v>
      </c>
      <c r="I11" s="18" t="s">
        <v>21</v>
      </c>
      <c r="J11" s="18" t="str">
        <f>LOOKUP(Table1[[#This Row],[Implementation release]],Table3[Release],Table3[Implementation expected date])</f>
        <v>Q2 2025</v>
      </c>
      <c r="K11" s="23" t="str">
        <f>LOOKUP(Table1[[#This Row],[Implementation release]],Table3[Release],Table3[Implementation actual date])</f>
        <v>-</v>
      </c>
      <c r="L11" s="28" t="s">
        <v>123</v>
      </c>
    </row>
    <row r="12" spans="1:12" ht="72" x14ac:dyDescent="0.3">
      <c r="A12" s="14">
        <v>10</v>
      </c>
      <c r="B12" s="12" t="s">
        <v>86</v>
      </c>
      <c r="C12" s="12" t="s">
        <v>47</v>
      </c>
      <c r="D12" s="12" t="s">
        <v>103</v>
      </c>
      <c r="E12" s="12" t="s">
        <v>21</v>
      </c>
      <c r="F12" s="12" t="s">
        <v>87</v>
      </c>
      <c r="G12" s="18" t="s">
        <v>95</v>
      </c>
      <c r="H12" s="18" t="s">
        <v>47</v>
      </c>
      <c r="I12" s="18" t="s">
        <v>21</v>
      </c>
      <c r="J12" s="18" t="str">
        <f>LOOKUP(Table1[[#This Row],[Implementation release]],Table3[Release],Table3[Implementation expected date])</f>
        <v>Q2 2025</v>
      </c>
      <c r="K12" s="23" t="str">
        <f>LOOKUP(Table1[[#This Row],[Implementation release]],Table3[Release],Table3[Implementation actual date])</f>
        <v>-</v>
      </c>
      <c r="L12" s="22" t="s">
        <v>94</v>
      </c>
    </row>
    <row r="13" spans="1:12" ht="57.6" x14ac:dyDescent="0.3">
      <c r="A13" s="24">
        <v>11</v>
      </c>
      <c r="B13" s="18" t="s">
        <v>102</v>
      </c>
      <c r="C13" s="18" t="s">
        <v>17</v>
      </c>
      <c r="D13" s="18" t="s">
        <v>132</v>
      </c>
      <c r="E13" s="18" t="s">
        <v>104</v>
      </c>
      <c r="F13" s="18" t="s">
        <v>105</v>
      </c>
      <c r="G13" s="18" t="s">
        <v>20</v>
      </c>
      <c r="H13" s="18" t="s">
        <v>20</v>
      </c>
      <c r="I13" s="25" t="s">
        <v>21</v>
      </c>
      <c r="J13" s="18" t="str">
        <f>LOOKUP(Table1[[#This Row],[Implementation release]],Table3[Release],Table3[Implementation expected date])</f>
        <v>-</v>
      </c>
      <c r="K13" s="23" t="str">
        <f>LOOKUP(Table1[[#This Row],[Implementation release]],Table3[Release],Table3[Implementation actual date])</f>
        <v>-</v>
      </c>
      <c r="L13" s="22" t="s">
        <v>101</v>
      </c>
    </row>
    <row r="14" spans="1:12" ht="172.8" x14ac:dyDescent="0.3">
      <c r="A14" s="24">
        <v>12</v>
      </c>
      <c r="B14" s="18" t="s">
        <v>111</v>
      </c>
      <c r="C14" s="18" t="s">
        <v>17</v>
      </c>
      <c r="D14" s="18" t="s">
        <v>132</v>
      </c>
      <c r="E14" s="18" t="s">
        <v>108</v>
      </c>
      <c r="F14" s="18" t="s">
        <v>107</v>
      </c>
      <c r="G14" s="18" t="s">
        <v>20</v>
      </c>
      <c r="H14" s="18" t="s">
        <v>20</v>
      </c>
      <c r="I14" s="25" t="s">
        <v>21</v>
      </c>
      <c r="J14" s="18" t="str">
        <f>LOOKUP(Table1[[#This Row],[Implementation release]],Table3[Release],Table3[Implementation expected date])</f>
        <v>-</v>
      </c>
      <c r="K14" s="23" t="str">
        <f>LOOKUP(Table1[[#This Row],[Implementation release]],Table3[Release],Table3[Implementation actual date])</f>
        <v>-</v>
      </c>
      <c r="L14" s="25" t="s">
        <v>101</v>
      </c>
    </row>
    <row r="15" spans="1:12" ht="43.2" x14ac:dyDescent="0.3">
      <c r="A15" s="24">
        <v>13</v>
      </c>
      <c r="B15" s="18" t="s">
        <v>115</v>
      </c>
      <c r="C15" s="18" t="s">
        <v>10</v>
      </c>
      <c r="D15" s="18" t="s">
        <v>118</v>
      </c>
      <c r="E15" s="18" t="s">
        <v>113</v>
      </c>
      <c r="F15" s="18" t="s">
        <v>116</v>
      </c>
      <c r="G15" s="18" t="s">
        <v>114</v>
      </c>
      <c r="H15" s="18" t="s">
        <v>15</v>
      </c>
      <c r="I15" s="25" t="s">
        <v>21</v>
      </c>
      <c r="J15" s="21" t="str">
        <f>LOOKUP(Table1[[#This Row],[Implementation release]],Table3[Release],Table3[Implementation expected date])</f>
        <v>TBD</v>
      </c>
      <c r="K15" s="23" t="str">
        <f>LOOKUP(Table1[[#This Row],[Implementation release]],Table3[Release],Table3[Implementation actual date])</f>
        <v>-</v>
      </c>
      <c r="L15" s="27" t="s">
        <v>123</v>
      </c>
    </row>
    <row r="16" spans="1:12" ht="146.4" customHeight="1" x14ac:dyDescent="0.3">
      <c r="A16" s="24">
        <v>14</v>
      </c>
      <c r="B16" s="18" t="s">
        <v>124</v>
      </c>
      <c r="C16" s="18" t="s">
        <v>15</v>
      </c>
      <c r="D16" s="18" t="s">
        <v>118</v>
      </c>
      <c r="E16" s="18" t="s">
        <v>119</v>
      </c>
      <c r="F16" s="18" t="s">
        <v>117</v>
      </c>
      <c r="G16" s="18" t="s">
        <v>114</v>
      </c>
      <c r="H16" s="18" t="s">
        <v>15</v>
      </c>
      <c r="I16" s="18"/>
      <c r="J16" s="21" t="str">
        <f>LOOKUP(Table1[[#This Row],[Implementation release]],Table3[Release],Table3[Implementation expected date])</f>
        <v>TBD</v>
      </c>
      <c r="K16" s="23" t="str">
        <f>LOOKUP(Table1[[#This Row],[Implementation release]],Table3[Release],Table3[Implementation actual date])</f>
        <v>-</v>
      </c>
      <c r="L16" s="27" t="s">
        <v>123</v>
      </c>
    </row>
    <row r="17" spans="1:12" ht="102" customHeight="1" x14ac:dyDescent="0.3">
      <c r="A17" s="30">
        <v>15</v>
      </c>
      <c r="B17" s="29" t="s">
        <v>128</v>
      </c>
      <c r="C17" s="29" t="s">
        <v>17</v>
      </c>
      <c r="D17" s="29" t="s">
        <v>132</v>
      </c>
      <c r="E17" s="32" t="s">
        <v>21</v>
      </c>
      <c r="F17" s="29" t="s">
        <v>129</v>
      </c>
      <c r="G17" s="29" t="s">
        <v>20</v>
      </c>
      <c r="H17" s="29" t="s">
        <v>15</v>
      </c>
      <c r="I17" s="32" t="s">
        <v>21</v>
      </c>
      <c r="J17" s="29" t="str">
        <f>LOOKUP(Table1[[#This Row],[Implementation release]],Table3[Release],Table3[Implementation expected date])</f>
        <v>-</v>
      </c>
      <c r="K17" s="31" t="str">
        <f>LOOKUP(Table1[[#This Row],[Implementation release]],Table3[Release],Table3[Implementation actual date])</f>
        <v>-</v>
      </c>
      <c r="L17" s="32" t="s">
        <v>123</v>
      </c>
    </row>
    <row r="18" spans="1:12" ht="93" customHeight="1" x14ac:dyDescent="0.3">
      <c r="A18" s="30">
        <v>16</v>
      </c>
      <c r="B18" s="29" t="s">
        <v>134</v>
      </c>
      <c r="C18" s="29" t="s">
        <v>17</v>
      </c>
      <c r="D18" s="29" t="s">
        <v>132</v>
      </c>
      <c r="E18" s="32" t="s">
        <v>135</v>
      </c>
      <c r="F18" s="29" t="s">
        <v>133</v>
      </c>
      <c r="G18" s="29" t="s">
        <v>20</v>
      </c>
      <c r="H18" s="29" t="s">
        <v>15</v>
      </c>
      <c r="I18" s="32" t="s">
        <v>21</v>
      </c>
      <c r="J18" s="29" t="str">
        <f>LOOKUP(Table1[[#This Row],[Implementation release]],Table3[Release],Table3[Implementation expected date])</f>
        <v>-</v>
      </c>
      <c r="K18" s="31" t="str">
        <f>LOOKUP(Table1[[#This Row],[Implementation release]],Table3[Release],Table3[Implementation actual date])</f>
        <v>-</v>
      </c>
      <c r="L18" s="32" t="s">
        <v>123</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38C058-EE29-48EC-87CA-C3C82FCBA54B}">
          <x14:formula1>
            <xm:f>Param!$A$2:$A$7</xm:f>
          </x14:formula1>
          <xm:sqref>G3:G14 G17:G18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45272-785A-4858-A8AC-C4646760240A}">
  <dimension ref="A1:L3"/>
  <sheetViews>
    <sheetView zoomScaleNormal="100" workbookViewId="0">
      <pane xSplit="1" ySplit="2" topLeftCell="F3" activePane="bottomRight" state="frozen"/>
      <selection pane="topRight" activeCell="B1" sqref="B1"/>
      <selection pane="bottomLeft" activeCell="A2" sqref="A2"/>
      <selection pane="bottomRight" activeCell="F2" sqref="F2"/>
    </sheetView>
  </sheetViews>
  <sheetFormatPr defaultRowHeight="14.4" x14ac:dyDescent="0.3"/>
  <cols>
    <col min="1" max="1" width="13.88671875" customWidth="1"/>
    <col min="2" max="2" width="72" customWidth="1"/>
    <col min="3" max="3" width="15.88671875" customWidth="1"/>
    <col min="4" max="4" width="26.88671875" customWidth="1"/>
    <col min="5" max="5" width="50.5546875" customWidth="1"/>
    <col min="6" max="6" width="123.44140625" customWidth="1"/>
    <col min="7" max="7" width="16.5546875" customWidth="1"/>
    <col min="8" max="8" width="16.44140625" customWidth="1"/>
    <col min="9" max="9" width="47.33203125" customWidth="1"/>
    <col min="10" max="10" width="21.5546875" customWidth="1"/>
    <col min="11" max="11" width="18.88671875" customWidth="1"/>
    <col min="12" max="12" width="17.109375" customWidth="1"/>
  </cols>
  <sheetData>
    <row r="1" spans="1:12" x14ac:dyDescent="0.3">
      <c r="A1" s="2" t="s">
        <v>33</v>
      </c>
      <c r="B1" s="16">
        <f>Cover!$C$10</f>
        <v>45763</v>
      </c>
    </row>
    <row r="2" spans="1:12" s="1" customFormat="1" ht="28.8" x14ac:dyDescent="0.3">
      <c r="A2" s="1" t="s">
        <v>0</v>
      </c>
      <c r="B2" s="1" t="s">
        <v>1</v>
      </c>
      <c r="C2" s="1" t="s">
        <v>2</v>
      </c>
      <c r="D2" s="1" t="s">
        <v>3</v>
      </c>
      <c r="E2" s="1" t="s">
        <v>4</v>
      </c>
      <c r="F2" s="1" t="s">
        <v>5</v>
      </c>
      <c r="G2" s="1" t="s">
        <v>6</v>
      </c>
      <c r="H2" s="1" t="s">
        <v>7</v>
      </c>
      <c r="I2" s="1" t="s">
        <v>8</v>
      </c>
      <c r="J2" s="1" t="s">
        <v>37</v>
      </c>
      <c r="K2" s="1" t="s">
        <v>46</v>
      </c>
      <c r="L2" s="1" t="s">
        <v>48</v>
      </c>
    </row>
    <row r="3" spans="1:12" s="13" customFormat="1" ht="172.8" x14ac:dyDescent="0.3">
      <c r="A3" s="24">
        <v>1</v>
      </c>
      <c r="B3" s="18" t="s">
        <v>34</v>
      </c>
      <c r="C3" s="18" t="s">
        <v>17</v>
      </c>
      <c r="D3" s="18" t="s">
        <v>118</v>
      </c>
      <c r="E3" s="18" t="s">
        <v>35</v>
      </c>
      <c r="F3" s="18" t="s">
        <v>125</v>
      </c>
      <c r="G3" s="18" t="s">
        <v>114</v>
      </c>
      <c r="H3" s="18" t="s">
        <v>15</v>
      </c>
      <c r="I3" s="18" t="s">
        <v>126</v>
      </c>
      <c r="J3" s="21" t="str">
        <f>LOOKUP(Table13[[#This Row],[Implementation release]],Table3[Release],Table3[Implementation expected date])</f>
        <v>TBD</v>
      </c>
      <c r="K3" s="23" t="str">
        <f>LOOKUP(Table13[[#This Row],[Implementation release]],Table3[Release],Table3[Implementation actual date])</f>
        <v>-</v>
      </c>
      <c r="L3" s="28" t="s">
        <v>123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F12F-40BA-43B0-BBAA-3AB71FF43C46}">
  <dimension ref="A1:J7"/>
  <sheetViews>
    <sheetView workbookViewId="0">
      <selection activeCell="B6" sqref="B6"/>
    </sheetView>
  </sheetViews>
  <sheetFormatPr defaultRowHeight="14.4" x14ac:dyDescent="0.3"/>
  <cols>
    <col min="1" max="1" width="22.44140625" customWidth="1"/>
    <col min="2" max="2" width="18.5546875" customWidth="1"/>
    <col min="3" max="3" width="18.44140625" customWidth="1"/>
    <col min="5" max="5" width="3.5546875" customWidth="1"/>
    <col min="6" max="6" width="31.88671875" bestFit="1" customWidth="1"/>
    <col min="7" max="7" width="3.44140625" customWidth="1"/>
    <col min="8" max="8" width="21" bestFit="1" customWidth="1"/>
    <col min="9" max="9" width="2.6640625" customWidth="1"/>
    <col min="10" max="10" width="21" bestFit="1" customWidth="1"/>
  </cols>
  <sheetData>
    <row r="1" spans="1:10" ht="28.8" x14ac:dyDescent="0.3">
      <c r="A1" s="1" t="s">
        <v>36</v>
      </c>
      <c r="B1" s="1" t="s">
        <v>37</v>
      </c>
      <c r="C1" s="1" t="s">
        <v>46</v>
      </c>
      <c r="F1" t="s">
        <v>56</v>
      </c>
      <c r="H1" t="s">
        <v>64</v>
      </c>
      <c r="J1" t="s">
        <v>63</v>
      </c>
    </row>
    <row r="2" spans="1:10" x14ac:dyDescent="0.3">
      <c r="A2" t="s">
        <v>24</v>
      </c>
      <c r="B2" s="19" t="s">
        <v>21</v>
      </c>
      <c r="C2" s="17">
        <v>45407</v>
      </c>
      <c r="F2" t="s">
        <v>57</v>
      </c>
      <c r="H2" t="s">
        <v>65</v>
      </c>
      <c r="J2" t="s">
        <v>68</v>
      </c>
    </row>
    <row r="3" spans="1:10" x14ac:dyDescent="0.3">
      <c r="A3" t="s">
        <v>14</v>
      </c>
      <c r="B3" s="19" t="s">
        <v>21</v>
      </c>
      <c r="C3" s="19">
        <v>45461</v>
      </c>
      <c r="F3" t="s">
        <v>58</v>
      </c>
      <c r="J3" t="s">
        <v>66</v>
      </c>
    </row>
    <row r="4" spans="1:10" x14ac:dyDescent="0.3">
      <c r="A4" t="s">
        <v>40</v>
      </c>
      <c r="B4" s="19" t="s">
        <v>21</v>
      </c>
      <c r="C4" s="19">
        <v>45602</v>
      </c>
      <c r="F4" t="s">
        <v>59</v>
      </c>
    </row>
    <row r="5" spans="1:10" x14ac:dyDescent="0.3">
      <c r="A5" t="s">
        <v>114</v>
      </c>
      <c r="B5" s="19" t="s">
        <v>127</v>
      </c>
      <c r="C5" s="19" t="s">
        <v>21</v>
      </c>
      <c r="F5" t="s">
        <v>60</v>
      </c>
    </row>
    <row r="6" spans="1:10" x14ac:dyDescent="0.3">
      <c r="A6" t="s">
        <v>95</v>
      </c>
      <c r="B6" s="19" t="s">
        <v>96</v>
      </c>
      <c r="C6" t="s">
        <v>21</v>
      </c>
    </row>
    <row r="7" spans="1:10" x14ac:dyDescent="0.3">
      <c r="A7" t="s">
        <v>20</v>
      </c>
      <c r="B7" t="s">
        <v>21</v>
      </c>
      <c r="C7" t="s">
        <v>21</v>
      </c>
    </row>
  </sheetData>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iveryDate xmlns="bbfa5be0-a486-4148-8676-599be823c651" xsi:nil="true"/>
    <RfA xmlns="bbfa5be0-a486-4148-8676-599be823c651" xsi:nil="true"/>
    <DeliveryID xmlns="bbfa5be0-a486-4148-8676-599be823c651" xsi:nil="true"/>
    <DeliverableStatus xmlns="bbfa5be0-a486-4148-8676-599be823c651" xsi:nil="true"/>
    <DeliverableVersion xmlns="bbfa5be0-a486-4148-8676-599be823c6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3BCDBFDA590B646B8322DF51C9D4224" ma:contentTypeVersion="15" ma:contentTypeDescription="Create a new document." ma:contentTypeScope="" ma:versionID="0b9167c3e83cf0a207f0c5027ed47a23">
  <xsd:schema xmlns:xsd="http://www.w3.org/2001/XMLSchema" xmlns:xs="http://www.w3.org/2001/XMLSchema" xmlns:p="http://schemas.microsoft.com/office/2006/metadata/properties" xmlns:ns2="64638040-35f6-4905-b21f-4e31af5e1fb5" xmlns:ns3="bbfa5be0-a486-4148-8676-599be823c651" targetNamespace="http://schemas.microsoft.com/office/2006/metadata/properties" ma:root="true" ma:fieldsID="2bc36fa80ef250c5e815e612da2ed29d" ns2:_="" ns3:_="">
    <xsd:import namespace="64638040-35f6-4905-b21f-4e31af5e1fb5"/>
    <xsd:import namespace="bbfa5be0-a486-4148-8676-599be823c651"/>
    <xsd:element name="properties">
      <xsd:complexType>
        <xsd:sequence>
          <xsd:element name="documentManagement">
            <xsd:complexType>
              <xsd:all>
                <xsd:element ref="ns2:SharedWithUsers" minOccurs="0"/>
                <xsd:element ref="ns2:SharedWithDetails" minOccurs="0"/>
                <xsd:element ref="ns3:DeliveryID" minOccurs="0"/>
                <xsd:element ref="ns3:DeliverableVersion" minOccurs="0"/>
                <xsd:element ref="ns3:DeliverableStatu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RfA" minOccurs="0"/>
                <xsd:element ref="ns3:DeliveryDat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638040-35f6-4905-b21f-4e31af5e1f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fa5be0-a486-4148-8676-599be823c651" elementFormDefault="qualified">
    <xsd:import namespace="http://schemas.microsoft.com/office/2006/documentManagement/types"/>
    <xsd:import namespace="http://schemas.microsoft.com/office/infopath/2007/PartnerControls"/>
    <xsd:element name="DeliveryID" ma:index="10" nillable="true" ma:displayName="Deliverable Id" ma:format="Dropdown" ma:internalName="DeliveryID">
      <xsd:simpleType>
        <xsd:restriction base="dms:Text">
          <xsd:maxLength value="255"/>
        </xsd:restriction>
      </xsd:simpleType>
    </xsd:element>
    <xsd:element name="DeliverableVersion" ma:index="11" nillable="true" ma:displayName="Deliverable Version" ma:format="Dropdown" ma:internalName="DeliverableVersion">
      <xsd:simpleType>
        <xsd:restriction base="dms:Text">
          <xsd:maxLength value="255"/>
        </xsd:restriction>
      </xsd:simpleType>
    </xsd:element>
    <xsd:element name="DeliverableStatus" ma:index="12" nillable="true" ma:displayName="Deliverable Status" ma:format="Dropdown" ma:internalName="DeliverableStatus">
      <xsd:simpleType>
        <xsd:restriction base="dms:Choice">
          <xsd:enumeration value="SfR"/>
          <xsd:enumeration value="SfA"/>
          <xsd:enumeration value="Re-SfA"/>
          <xsd:enumeration value="SfA for Review Only"/>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RfA" ma:index="20" nillable="true" ma:displayName="RfA" ma:format="Dropdown" ma:internalName="RfA">
      <xsd:simpleType>
        <xsd:restriction base="dms:Text">
          <xsd:maxLength value="255"/>
        </xsd:restriction>
      </xsd:simpleType>
    </xsd:element>
    <xsd:element name="DeliveryDate" ma:index="21" nillable="true" ma:displayName="Delivery Date" ma:format="DateOnly" ma:internalName="DeliveryDate">
      <xsd:simpleType>
        <xsd:restriction base="dms:DateTim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80ACC6-1823-4A04-9437-4FE31467823E}">
  <ds:schemaRef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64638040-35f6-4905-b21f-4e31af5e1fb5"/>
    <ds:schemaRef ds:uri="http://schemas.microsoft.com/office/2006/documentManagement/types"/>
    <ds:schemaRef ds:uri="http://purl.org/dc/dcmitype/"/>
    <ds:schemaRef ds:uri="http://schemas.openxmlformats.org/package/2006/metadata/core-properties"/>
    <ds:schemaRef ds:uri="bbfa5be0-a486-4148-8676-599be823c651"/>
  </ds:schemaRefs>
</ds:datastoreItem>
</file>

<file path=customXml/itemProps2.xml><?xml version="1.0" encoding="utf-8"?>
<ds:datastoreItem xmlns:ds="http://schemas.openxmlformats.org/officeDocument/2006/customXml" ds:itemID="{823C0821-3552-4485-A8C0-D546DAB8E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638040-35f6-4905-b21f-4e31af5e1fb5"/>
    <ds:schemaRef ds:uri="bbfa5be0-a486-4148-8676-599be823c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94A08-8193-4266-9EDF-930DE94730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Known issues (KEL)</vt:lpstr>
      <vt:lpstr>Other topics</vt:lpstr>
      <vt:lpstr>Param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Romane Dragozis</dc:creator>
  <cp:keywords/>
  <dc:description/>
  <cp:lastModifiedBy>Ann</cp:lastModifiedBy>
  <cp:revision/>
  <dcterms:created xsi:type="dcterms:W3CDTF">2024-04-17T07:48:34Z</dcterms:created>
  <dcterms:modified xsi:type="dcterms:W3CDTF">2025-04-16T08:53:38Z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0x010100D3BCDBFDA590B646B8322DF51C9D4224</vt:lpwstr>
  </property>
  <property fmtid="{D5CDD505-2E9C-101B-9397-08002B2CF9AE}" pid="3" name="MSIP_Label_6bd9ddd1-4d20-43f6-abfa-fc3c07406f94_Enabled">
    <vt:lpwstr>true</vt:lpwstr>
  </property>
  <property fmtid="{D5CDD505-2E9C-101B-9397-08002B2CF9AE}" pid="4" name="MSIP_Label_6bd9ddd1-4d20-43f6-abfa-fc3c07406f94_SetDate">
    <vt:lpwstr>2024-04-18T16:09:21Z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3c586b3a-4bdd-4bde-aca0-472f0b364eb2</vt:lpwstr>
  </property>
  <property fmtid="{D5CDD505-2E9C-101B-9397-08002B2CF9AE}" pid="9" name="MSIP_Label_6bd9ddd1-4d20-43f6-abfa-fc3c07406f94_ContentBits">
    <vt:lpwstr>0</vt:lpwstr>
  </property>
</Properties>
</file>